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\20.02 DDAM Blog\Article\"/>
    </mc:Choice>
  </mc:AlternateContent>
  <xr:revisionPtr revIDLastSave="0" documentId="13_ncr:1_{9CDD01D2-7362-40A1-9A9F-92765CEC6158}" xr6:coauthVersionLast="45" xr6:coauthVersionMax="45" xr10:uidLastSave="{00000000-0000-0000-0000-000000000000}"/>
  <bookViews>
    <workbookView xWindow="-120" yWindow="-120" windowWidth="29040" windowHeight="15840" xr2:uid="{A539BC11-7DB3-4411-A145-11960BBDF2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" l="1"/>
  <c r="J3" i="1" l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2" i="1"/>
  <c r="H37" i="1"/>
  <c r="G32" i="1"/>
  <c r="G37" i="1"/>
  <c r="C3" i="1"/>
  <c r="D3" i="1" s="1"/>
  <c r="F3" i="1" s="1"/>
  <c r="C4" i="1"/>
  <c r="D4" i="1" s="1"/>
  <c r="E4" i="1"/>
  <c r="G4" i="1" s="1"/>
  <c r="F4" i="1"/>
  <c r="H4" i="1" s="1"/>
  <c r="C5" i="1"/>
  <c r="D5" i="1" s="1"/>
  <c r="F5" i="1" s="1"/>
  <c r="C6" i="1"/>
  <c r="D6" i="1" s="1"/>
  <c r="F6" i="1" s="1"/>
  <c r="C7" i="1"/>
  <c r="D7" i="1" s="1"/>
  <c r="F7" i="1" s="1"/>
  <c r="C8" i="1"/>
  <c r="D8" i="1" s="1"/>
  <c r="F8" i="1" s="1"/>
  <c r="H8" i="1" s="1"/>
  <c r="E8" i="1"/>
  <c r="G8" i="1" s="1"/>
  <c r="C9" i="1"/>
  <c r="D9" i="1" s="1"/>
  <c r="F9" i="1" s="1"/>
  <c r="C10" i="1"/>
  <c r="D10" i="1" s="1"/>
  <c r="E10" i="1"/>
  <c r="G10" i="1" s="1"/>
  <c r="F10" i="1"/>
  <c r="H10" i="1" s="1"/>
  <c r="C11" i="1"/>
  <c r="D11" i="1" s="1"/>
  <c r="F11" i="1" s="1"/>
  <c r="C12" i="1"/>
  <c r="D12" i="1" s="1"/>
  <c r="F12" i="1" s="1"/>
  <c r="C13" i="1"/>
  <c r="D13" i="1" s="1"/>
  <c r="F13" i="1" s="1"/>
  <c r="C14" i="1"/>
  <c r="D14" i="1" s="1"/>
  <c r="F14" i="1" s="1"/>
  <c r="H14" i="1" s="1"/>
  <c r="E14" i="1"/>
  <c r="G14" i="1" s="1"/>
  <c r="C15" i="1"/>
  <c r="D15" i="1" s="1"/>
  <c r="F15" i="1" s="1"/>
  <c r="C16" i="1"/>
  <c r="D16" i="1" s="1"/>
  <c r="E16" i="1"/>
  <c r="G16" i="1" s="1"/>
  <c r="F16" i="1"/>
  <c r="H16" i="1" s="1"/>
  <c r="C17" i="1"/>
  <c r="D17" i="1" s="1"/>
  <c r="F17" i="1" s="1"/>
  <c r="C18" i="1"/>
  <c r="D18" i="1" s="1"/>
  <c r="F18" i="1" s="1"/>
  <c r="C19" i="1"/>
  <c r="D19" i="1" s="1"/>
  <c r="F19" i="1" s="1"/>
  <c r="C20" i="1"/>
  <c r="D20" i="1" s="1"/>
  <c r="F20" i="1" s="1"/>
  <c r="H20" i="1" s="1"/>
  <c r="E20" i="1"/>
  <c r="G20" i="1" s="1"/>
  <c r="C21" i="1"/>
  <c r="D21" i="1" s="1"/>
  <c r="F21" i="1" s="1"/>
  <c r="C22" i="1"/>
  <c r="D22" i="1" s="1"/>
  <c r="E22" i="1"/>
  <c r="G22" i="1" s="1"/>
  <c r="F22" i="1"/>
  <c r="H22" i="1" s="1"/>
  <c r="C23" i="1"/>
  <c r="D23" i="1" s="1"/>
  <c r="F23" i="1" s="1"/>
  <c r="C24" i="1"/>
  <c r="D24" i="1" s="1"/>
  <c r="F24" i="1" s="1"/>
  <c r="C25" i="1"/>
  <c r="D25" i="1" s="1"/>
  <c r="F25" i="1" s="1"/>
  <c r="C26" i="1"/>
  <c r="D26" i="1" s="1"/>
  <c r="F26" i="1" s="1"/>
  <c r="E26" i="1"/>
  <c r="G26" i="1" s="1"/>
  <c r="C27" i="1"/>
  <c r="D27" i="1" s="1"/>
  <c r="F27" i="1" s="1"/>
  <c r="C28" i="1"/>
  <c r="D28" i="1" s="1"/>
  <c r="E28" i="1"/>
  <c r="G28" i="1" s="1"/>
  <c r="F28" i="1"/>
  <c r="H28" i="1" s="1"/>
  <c r="C29" i="1"/>
  <c r="D29" i="1" s="1"/>
  <c r="F29" i="1" s="1"/>
  <c r="C30" i="1"/>
  <c r="D30" i="1" s="1"/>
  <c r="F30" i="1" s="1"/>
  <c r="C31" i="1"/>
  <c r="D31" i="1" s="1"/>
  <c r="F31" i="1" s="1"/>
  <c r="C32" i="1"/>
  <c r="D32" i="1" s="1"/>
  <c r="F32" i="1" s="1"/>
  <c r="H32" i="1" s="1"/>
  <c r="E32" i="1"/>
  <c r="C33" i="1"/>
  <c r="D33" i="1" s="1"/>
  <c r="F33" i="1" s="1"/>
  <c r="C34" i="1"/>
  <c r="D34" i="1" s="1"/>
  <c r="F34" i="1" s="1"/>
  <c r="H34" i="1" s="1"/>
  <c r="E34" i="1"/>
  <c r="G34" i="1" s="1"/>
  <c r="C35" i="1"/>
  <c r="D35" i="1" s="1"/>
  <c r="F35" i="1" s="1"/>
  <c r="H35" i="1" s="1"/>
  <c r="E35" i="1"/>
  <c r="G35" i="1" s="1"/>
  <c r="C36" i="1"/>
  <c r="D36" i="1" s="1"/>
  <c r="F36" i="1" s="1"/>
  <c r="C37" i="1"/>
  <c r="D37" i="1" s="1"/>
  <c r="F37" i="1" s="1"/>
  <c r="E37" i="1"/>
  <c r="C38" i="1"/>
  <c r="D38" i="1" s="1"/>
  <c r="F38" i="1" s="1"/>
  <c r="C39" i="1"/>
  <c r="D39" i="1" s="1"/>
  <c r="F39" i="1" s="1"/>
  <c r="C40" i="1"/>
  <c r="D40" i="1" s="1"/>
  <c r="F40" i="1" s="1"/>
  <c r="C41" i="1"/>
  <c r="D41" i="1" s="1"/>
  <c r="F41" i="1" s="1"/>
  <c r="C42" i="1"/>
  <c r="D42" i="1" s="1"/>
  <c r="F42" i="1" s="1"/>
  <c r="C43" i="1"/>
  <c r="D43" i="1" s="1"/>
  <c r="F43" i="1" s="1"/>
  <c r="C44" i="1"/>
  <c r="D44" i="1" s="1"/>
  <c r="F44" i="1" s="1"/>
  <c r="C45" i="1"/>
  <c r="D45" i="1" s="1"/>
  <c r="F45" i="1" s="1"/>
  <c r="C46" i="1"/>
  <c r="D46" i="1" s="1"/>
  <c r="F46" i="1" s="1"/>
  <c r="C47" i="1"/>
  <c r="D47" i="1" s="1"/>
  <c r="F47" i="1" s="1"/>
  <c r="H47" i="1" s="1"/>
  <c r="E47" i="1"/>
  <c r="G47" i="1" s="1"/>
  <c r="C48" i="1"/>
  <c r="D48" i="1" s="1"/>
  <c r="F48" i="1" s="1"/>
  <c r="C49" i="1"/>
  <c r="D49" i="1" s="1"/>
  <c r="F49" i="1" s="1"/>
  <c r="C50" i="1"/>
  <c r="D50" i="1" s="1"/>
  <c r="F50" i="1" s="1"/>
  <c r="E50" i="1"/>
  <c r="G50" i="1" s="1"/>
  <c r="H50" i="1" s="1"/>
  <c r="C51" i="1"/>
  <c r="D51" i="1" s="1"/>
  <c r="F51" i="1" s="1"/>
  <c r="C52" i="1"/>
  <c r="D52" i="1" s="1"/>
  <c r="F52" i="1" s="1"/>
  <c r="H52" i="1" s="1"/>
  <c r="E52" i="1"/>
  <c r="G52" i="1" s="1"/>
  <c r="C53" i="1"/>
  <c r="D53" i="1" s="1"/>
  <c r="F53" i="1" s="1"/>
  <c r="C54" i="1"/>
  <c r="D54" i="1" s="1"/>
  <c r="F54" i="1" s="1"/>
  <c r="C55" i="1"/>
  <c r="D55" i="1" s="1"/>
  <c r="F55" i="1" s="1"/>
  <c r="C56" i="1"/>
  <c r="D56" i="1" s="1"/>
  <c r="F56" i="1" s="1"/>
  <c r="C57" i="1"/>
  <c r="D57" i="1" s="1"/>
  <c r="F57" i="1" s="1"/>
  <c r="C58" i="1"/>
  <c r="D58" i="1" s="1"/>
  <c r="F58" i="1" s="1"/>
  <c r="C59" i="1"/>
  <c r="D59" i="1" s="1"/>
  <c r="F59" i="1" s="1"/>
  <c r="C60" i="1"/>
  <c r="D60" i="1" s="1"/>
  <c r="F60" i="1" s="1"/>
  <c r="C61" i="1"/>
  <c r="D61" i="1" s="1"/>
  <c r="F61" i="1" s="1"/>
  <c r="C2" i="1"/>
  <c r="D2" i="1" s="1"/>
  <c r="F2" i="1" s="1"/>
  <c r="H55" i="1" l="1"/>
  <c r="H6" i="1"/>
  <c r="H44" i="1"/>
  <c r="H49" i="1"/>
  <c r="H26" i="1"/>
  <c r="H57" i="1"/>
  <c r="H41" i="1"/>
  <c r="E60" i="1"/>
  <c r="G60" i="1" s="1"/>
  <c r="H60" i="1" s="1"/>
  <c r="E57" i="1"/>
  <c r="G57" i="1" s="1"/>
  <c r="E53" i="1"/>
  <c r="G53" i="1" s="1"/>
  <c r="H53" i="1" s="1"/>
  <c r="E43" i="1"/>
  <c r="G43" i="1" s="1"/>
  <c r="H43" i="1" s="1"/>
  <c r="E40" i="1"/>
  <c r="G40" i="1" s="1"/>
  <c r="H40" i="1" s="1"/>
  <c r="E33" i="1"/>
  <c r="G33" i="1" s="1"/>
  <c r="H33" i="1" s="1"/>
  <c r="E30" i="1"/>
  <c r="G30" i="1" s="1"/>
  <c r="H30" i="1" s="1"/>
  <c r="E24" i="1"/>
  <c r="G24" i="1" s="1"/>
  <c r="H24" i="1" s="1"/>
  <c r="E18" i="1"/>
  <c r="G18" i="1" s="1"/>
  <c r="H18" i="1" s="1"/>
  <c r="E12" i="1"/>
  <c r="G12" i="1" s="1"/>
  <c r="H12" i="1" s="1"/>
  <c r="E6" i="1"/>
  <c r="G6" i="1" s="1"/>
  <c r="E49" i="1"/>
  <c r="G49" i="1" s="1"/>
  <c r="E58" i="1"/>
  <c r="G58" i="1" s="1"/>
  <c r="H58" i="1" s="1"/>
  <c r="E55" i="1"/>
  <c r="G55" i="1" s="1"/>
  <c r="E48" i="1"/>
  <c r="G48" i="1" s="1"/>
  <c r="H48" i="1" s="1"/>
  <c r="E45" i="1"/>
  <c r="G45" i="1" s="1"/>
  <c r="H45" i="1" s="1"/>
  <c r="E42" i="1"/>
  <c r="G42" i="1" s="1"/>
  <c r="H42" i="1" s="1"/>
  <c r="E38" i="1"/>
  <c r="G38" i="1" s="1"/>
  <c r="H38" i="1" s="1"/>
  <c r="E59" i="1"/>
  <c r="G59" i="1" s="1"/>
  <c r="H59" i="1" s="1"/>
  <c r="E54" i="1"/>
  <c r="G54" i="1" s="1"/>
  <c r="H54" i="1" s="1"/>
  <c r="E46" i="1"/>
  <c r="G46" i="1" s="1"/>
  <c r="H46" i="1" s="1"/>
  <c r="E44" i="1"/>
  <c r="G44" i="1" s="1"/>
  <c r="E39" i="1"/>
  <c r="G39" i="1" s="1"/>
  <c r="H39" i="1" s="1"/>
  <c r="E31" i="1"/>
  <c r="G31" i="1" s="1"/>
  <c r="H31" i="1" s="1"/>
  <c r="E29" i="1"/>
  <c r="G29" i="1" s="1"/>
  <c r="H29" i="1" s="1"/>
  <c r="E27" i="1"/>
  <c r="G27" i="1" s="1"/>
  <c r="H27" i="1" s="1"/>
  <c r="E25" i="1"/>
  <c r="G25" i="1" s="1"/>
  <c r="H25" i="1" s="1"/>
  <c r="E23" i="1"/>
  <c r="G23" i="1" s="1"/>
  <c r="H23" i="1" s="1"/>
  <c r="E21" i="1"/>
  <c r="G21" i="1" s="1"/>
  <c r="H21" i="1" s="1"/>
  <c r="E19" i="1"/>
  <c r="G19" i="1" s="1"/>
  <c r="H19" i="1" s="1"/>
  <c r="E17" i="1"/>
  <c r="G17" i="1" s="1"/>
  <c r="H17" i="1" s="1"/>
  <c r="E15" i="1"/>
  <c r="G15" i="1" s="1"/>
  <c r="H15" i="1" s="1"/>
  <c r="E13" i="1"/>
  <c r="G13" i="1" s="1"/>
  <c r="H13" i="1" s="1"/>
  <c r="E11" i="1"/>
  <c r="G11" i="1" s="1"/>
  <c r="H11" i="1" s="1"/>
  <c r="E9" i="1"/>
  <c r="G9" i="1" s="1"/>
  <c r="H9" i="1" s="1"/>
  <c r="E7" i="1"/>
  <c r="G7" i="1" s="1"/>
  <c r="H7" i="1" s="1"/>
  <c r="E5" i="1"/>
  <c r="G5" i="1" s="1"/>
  <c r="H5" i="1" s="1"/>
  <c r="E3" i="1"/>
  <c r="G3" i="1" s="1"/>
  <c r="H3" i="1" s="1"/>
  <c r="E61" i="1"/>
  <c r="G61" i="1" s="1"/>
  <c r="H61" i="1" s="1"/>
  <c r="E56" i="1"/>
  <c r="G56" i="1" s="1"/>
  <c r="H56" i="1" s="1"/>
  <c r="E51" i="1"/>
  <c r="G51" i="1" s="1"/>
  <c r="H51" i="1" s="1"/>
  <c r="E41" i="1"/>
  <c r="G41" i="1" s="1"/>
  <c r="E36" i="1"/>
  <c r="G36" i="1" s="1"/>
  <c r="H36" i="1" s="1"/>
  <c r="E2" i="1"/>
  <c r="G2" i="1" s="1"/>
  <c r="H2" i="1" s="1"/>
  <c r="K2" i="1" s="1"/>
</calcChain>
</file>

<file path=xl/sharedStrings.xml><?xml version="1.0" encoding="utf-8"?>
<sst xmlns="http://schemas.openxmlformats.org/spreadsheetml/2006/main" count="33" uniqueCount="31">
  <si>
    <t>Modal Weight</t>
  </si>
  <si>
    <t>Ao</t>
  </si>
  <si>
    <t>Vo</t>
  </si>
  <si>
    <t>Aa (G)</t>
  </si>
  <si>
    <t>Va*wa (G)</t>
  </si>
  <si>
    <t>Da (G)</t>
  </si>
  <si>
    <t>Surface Ship</t>
  </si>
  <si>
    <t>Deck</t>
  </si>
  <si>
    <t>Vertical</t>
  </si>
  <si>
    <t>Athwartships</t>
  </si>
  <si>
    <t>Fore and Aft</t>
  </si>
  <si>
    <t>Aa</t>
  </si>
  <si>
    <t>Va</t>
  </si>
  <si>
    <t>g</t>
  </si>
  <si>
    <t>Mass Participation</t>
  </si>
  <si>
    <t>ft/s^2</t>
  </si>
  <si>
    <t>lbm</t>
  </si>
  <si>
    <t>Notes:</t>
  </si>
  <si>
    <t>Inches to Feet</t>
  </si>
  <si>
    <t>Minimum Da</t>
  </si>
  <si>
    <t>Mass of part</t>
  </si>
  <si>
    <t xml:space="preserve">Copy Mass Participation data from modal study into columns A and B </t>
  </si>
  <si>
    <t>in/ft</t>
  </si>
  <si>
    <t>Frequency</t>
  </si>
  <si>
    <t>Consult NRL Memorandum Report 1396 for other coefficient combinations and Ao and Vo equations</t>
  </si>
  <si>
    <t>Total Mass Participation</t>
  </si>
  <si>
    <t>Recommended Total Mass Participation (M14) to be larger than 80%</t>
  </si>
  <si>
    <t xml:space="preserve">Enter mass of model into M11 </t>
  </si>
  <si>
    <t>Spectrum generated is column J and K</t>
  </si>
  <si>
    <t>Elastic</t>
  </si>
  <si>
    <t>Current Equation/Coefficient System: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</si>
</sst>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11" fontId="0" fillId="2" borderId="0" xfId="0" applyNumberFormat="1" applyFill="1"/>
    <xf numFmtId="4" fontId="0" fillId="2" borderId="0" xfId="0" applyNumberFormat="1" applyFill="1"/>
    <xf numFmtId="0" fontId="0" fillId="4" borderId="0" xfId="0" applyFill="1"/>
    <xf numFmtId="165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649EB-0180-4504-B00F-10A336CE6090}">
  <dimension ref="A1:R74"/>
  <sheetViews>
    <sheetView tabSelected="1" workbookViewId="0">
      <selection activeCell="M11" sqref="M11"/>
    </sheetView>
  </sheetViews>
  <sheetFormatPr defaultRowHeight="15" x14ac:dyDescent="0.25"/>
  <cols>
    <col min="1" max="1" width="10.85546875" style="1" customWidth="1"/>
    <col min="2" max="2" width="17.140625" style="1" customWidth="1"/>
    <col min="3" max="3" width="14.140625" customWidth="1"/>
    <col min="7" max="7" width="11.140625" customWidth="1"/>
    <col min="8" max="8" width="9.140625" style="3"/>
    <col min="10" max="10" width="10.28515625" style="2" bestFit="1" customWidth="1"/>
    <col min="11" max="11" width="9.140625" style="2"/>
    <col min="13" max="13" width="13.140625" customWidth="1"/>
  </cols>
  <sheetData>
    <row r="1" spans="1:18" x14ac:dyDescent="0.25">
      <c r="A1" s="1" t="s">
        <v>23</v>
      </c>
      <c r="B1" s="1" t="s">
        <v>14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3" t="s">
        <v>5</v>
      </c>
      <c r="J1" s="2" t="s">
        <v>23</v>
      </c>
      <c r="K1" s="2" t="s">
        <v>5</v>
      </c>
      <c r="Q1" t="s">
        <v>13</v>
      </c>
    </row>
    <row r="2" spans="1:18" x14ac:dyDescent="0.25">
      <c r="A2" s="1">
        <v>8.7166999999999994</v>
      </c>
      <c r="B2" s="1">
        <v>0.60870000000000002</v>
      </c>
      <c r="C2">
        <f t="shared" ref="C2:C33" si="0">$M$11*B2</f>
        <v>7.126050900000001</v>
      </c>
      <c r="D2">
        <f>10*(37.5+C2)*(12+C2)/(6+C2)^2</f>
        <v>49.538812930309525</v>
      </c>
      <c r="E2">
        <f>30*(12+C2)/(6+C2)</f>
        <v>43.71318771893533</v>
      </c>
      <c r="F2">
        <f>D2*$N$4</f>
        <v>19.815525172123813</v>
      </c>
      <c r="G2">
        <f>E2*$O$4*A2*2*PI()/$Q$2/$Q$4</f>
        <v>2.4803795002079863</v>
      </c>
      <c r="H2" s="3">
        <f>IF(MIN(F2,G2)&lt;$M$8,$M$8,MIN(F2,G2))</f>
        <v>6</v>
      </c>
      <c r="J2" s="2">
        <f>A2</f>
        <v>8.7166999999999994</v>
      </c>
      <c r="K2" s="2">
        <f>H2</f>
        <v>6</v>
      </c>
      <c r="N2" t="s">
        <v>11</v>
      </c>
      <c r="O2" t="s">
        <v>12</v>
      </c>
      <c r="Q2">
        <v>32.173999999999999</v>
      </c>
      <c r="R2" t="s">
        <v>15</v>
      </c>
    </row>
    <row r="3" spans="1:18" x14ac:dyDescent="0.25">
      <c r="A3" s="1">
        <v>12.672000000000001</v>
      </c>
      <c r="B3" s="4">
        <v>1.9219999999999999E-8</v>
      </c>
      <c r="C3">
        <f t="shared" si="0"/>
        <v>2.2500854E-7</v>
      </c>
      <c r="D3">
        <f t="shared" ref="D3:D61" si="1">10*(37.5+C3)*(12+C3)/(6+C3)^2</f>
        <v>124.99999371851192</v>
      </c>
      <c r="E3">
        <f t="shared" ref="E3:E61" si="2">30*(12+C3)/(6+C3)</f>
        <v>59.999998874957342</v>
      </c>
      <c r="F3">
        <f t="shared" ref="F3:F61" si="3">D3*$N$4</f>
        <v>49.999997487404769</v>
      </c>
      <c r="G3">
        <f t="shared" ref="G3:G61" si="4">E3*$O$4*A3*2*PI()/$Q$2/$Q$4</f>
        <v>4.9493704680573307</v>
      </c>
      <c r="H3" s="3">
        <f t="shared" ref="H3:H61" si="5">IF(MIN(F3,G3)&lt;$M$8,$M$8,MIN(F3,G3))</f>
        <v>6</v>
      </c>
      <c r="J3" s="2">
        <f t="shared" ref="J3:J61" si="6">A3</f>
        <v>12.672000000000001</v>
      </c>
      <c r="K3" s="2">
        <f t="shared" ref="K3:K61" si="7">H3</f>
        <v>6</v>
      </c>
      <c r="M3" t="s">
        <v>8</v>
      </c>
      <c r="N3" s="6">
        <v>1</v>
      </c>
      <c r="O3" s="6">
        <v>1</v>
      </c>
      <c r="Q3" t="s">
        <v>18</v>
      </c>
    </row>
    <row r="4" spans="1:18" x14ac:dyDescent="0.25">
      <c r="A4" s="1">
        <v>17.617999999999999</v>
      </c>
      <c r="B4" s="1">
        <v>2.7979E-2</v>
      </c>
      <c r="C4">
        <f t="shared" si="0"/>
        <v>0.32755015300000001</v>
      </c>
      <c r="D4">
        <f t="shared" si="1"/>
        <v>116.4699265477889</v>
      </c>
      <c r="E4">
        <f t="shared" si="2"/>
        <v>58.447028573081944</v>
      </c>
      <c r="F4">
        <f t="shared" si="3"/>
        <v>46.587970619115566</v>
      </c>
      <c r="G4">
        <f t="shared" si="4"/>
        <v>6.7030521538573913</v>
      </c>
      <c r="H4" s="3">
        <f t="shared" si="5"/>
        <v>6.7030521538573913</v>
      </c>
      <c r="J4" s="2">
        <f t="shared" si="6"/>
        <v>17.617999999999999</v>
      </c>
      <c r="K4" s="2">
        <f t="shared" si="7"/>
        <v>6.7030521538573913</v>
      </c>
      <c r="M4" t="s">
        <v>9</v>
      </c>
      <c r="N4" s="6">
        <v>0.4</v>
      </c>
      <c r="O4" s="6">
        <v>0.4</v>
      </c>
      <c r="Q4">
        <v>12</v>
      </c>
      <c r="R4" t="s">
        <v>22</v>
      </c>
    </row>
    <row r="5" spans="1:18" x14ac:dyDescent="0.25">
      <c r="A5" s="1">
        <v>18.850000000000001</v>
      </c>
      <c r="B5" s="4">
        <v>2.4067E-7</v>
      </c>
      <c r="C5">
        <f t="shared" si="0"/>
        <v>2.8175236900000003E-6</v>
      </c>
      <c r="D5">
        <f t="shared" si="1"/>
        <v>124.99992134417886</v>
      </c>
      <c r="E5">
        <f t="shared" si="2"/>
        <v>59.999985912388162</v>
      </c>
      <c r="F5">
        <f t="shared" si="3"/>
        <v>49.999968537671549</v>
      </c>
      <c r="G5">
        <f t="shared" si="4"/>
        <v>7.3623432107819307</v>
      </c>
      <c r="H5" s="3">
        <f t="shared" si="5"/>
        <v>7.3623432107819307</v>
      </c>
      <c r="J5" s="2">
        <f t="shared" si="6"/>
        <v>18.850000000000001</v>
      </c>
      <c r="K5" s="2">
        <f t="shared" si="7"/>
        <v>7.3623432107819307</v>
      </c>
      <c r="M5" t="s">
        <v>10</v>
      </c>
      <c r="N5" s="6">
        <v>0.4</v>
      </c>
      <c r="O5" s="6">
        <v>0.4</v>
      </c>
    </row>
    <row r="6" spans="1:18" x14ac:dyDescent="0.25">
      <c r="A6" s="1">
        <v>24.303000000000001</v>
      </c>
      <c r="B6" s="1">
        <v>0.15314</v>
      </c>
      <c r="C6">
        <f t="shared" si="0"/>
        <v>1.7928099800000001</v>
      </c>
      <c r="D6">
        <f t="shared" si="1"/>
        <v>89.243720632659191</v>
      </c>
      <c r="E6">
        <f t="shared" si="2"/>
        <v>53.098214952239857</v>
      </c>
      <c r="F6">
        <f t="shared" si="3"/>
        <v>35.697488253063675</v>
      </c>
      <c r="G6">
        <f t="shared" si="4"/>
        <v>8.4002723022613868</v>
      </c>
      <c r="H6" s="3">
        <f t="shared" si="5"/>
        <v>8.4002723022613868</v>
      </c>
      <c r="J6" s="2">
        <f t="shared" si="6"/>
        <v>24.303000000000001</v>
      </c>
      <c r="K6" s="2">
        <f t="shared" si="7"/>
        <v>8.4002723022613868</v>
      </c>
    </row>
    <row r="7" spans="1:18" x14ac:dyDescent="0.25">
      <c r="A7" s="1">
        <v>26.774999999999999</v>
      </c>
      <c r="B7" s="4">
        <v>1.7692999999999998E-8</v>
      </c>
      <c r="C7">
        <f t="shared" si="0"/>
        <v>2.0713195099999999E-7</v>
      </c>
      <c r="D7">
        <f t="shared" si="1"/>
        <v>124.99999421756665</v>
      </c>
      <c r="E7">
        <f t="shared" si="2"/>
        <v>59.999998964340278</v>
      </c>
      <c r="F7">
        <f t="shared" si="3"/>
        <v>49.999997687026664</v>
      </c>
      <c r="G7">
        <f t="shared" si="4"/>
        <v>10.45765423608359</v>
      </c>
      <c r="H7" s="3">
        <f t="shared" si="5"/>
        <v>10.45765423608359</v>
      </c>
      <c r="J7" s="2">
        <f t="shared" si="6"/>
        <v>26.774999999999999</v>
      </c>
      <c r="K7" s="2">
        <f t="shared" si="7"/>
        <v>10.45765423608359</v>
      </c>
      <c r="M7" t="s">
        <v>19</v>
      </c>
    </row>
    <row r="8" spans="1:18" x14ac:dyDescent="0.25">
      <c r="A8" s="1">
        <v>31.591999999999999</v>
      </c>
      <c r="B8" s="4">
        <v>6.2497E-9</v>
      </c>
      <c r="C8">
        <f t="shared" si="0"/>
        <v>7.3165237900000002E-8</v>
      </c>
      <c r="D8">
        <f t="shared" si="1"/>
        <v>124.99999795747047</v>
      </c>
      <c r="E8">
        <f t="shared" si="2"/>
        <v>59.999999634173811</v>
      </c>
      <c r="F8">
        <f t="shared" si="3"/>
        <v>49.999999182988191</v>
      </c>
      <c r="G8">
        <f t="shared" si="4"/>
        <v>12.339055698026501</v>
      </c>
      <c r="H8" s="3">
        <f t="shared" si="5"/>
        <v>12.339055698026501</v>
      </c>
      <c r="J8" s="2">
        <f t="shared" si="6"/>
        <v>31.591999999999999</v>
      </c>
      <c r="K8" s="2">
        <f t="shared" si="7"/>
        <v>12.339055698026501</v>
      </c>
      <c r="M8">
        <v>6</v>
      </c>
    </row>
    <row r="9" spans="1:18" x14ac:dyDescent="0.25">
      <c r="A9" s="1">
        <v>38.395000000000003</v>
      </c>
      <c r="B9" s="4">
        <v>2.5247999999999998E-9</v>
      </c>
      <c r="C9">
        <f t="shared" si="0"/>
        <v>2.9557833599999999E-8</v>
      </c>
      <c r="D9">
        <f t="shared" si="1"/>
        <v>124.99999917484382</v>
      </c>
      <c r="E9">
        <f t="shared" si="2"/>
        <v>59.999999852210834</v>
      </c>
      <c r="F9">
        <f t="shared" si="3"/>
        <v>49.99999966993753</v>
      </c>
      <c r="G9">
        <f t="shared" si="4"/>
        <v>14.996139695091822</v>
      </c>
      <c r="H9" s="3">
        <f t="shared" si="5"/>
        <v>14.996139695091822</v>
      </c>
      <c r="J9" s="2">
        <f t="shared" si="6"/>
        <v>38.395000000000003</v>
      </c>
      <c r="K9" s="2">
        <f t="shared" si="7"/>
        <v>14.996139695091822</v>
      </c>
    </row>
    <row r="10" spans="1:18" x14ac:dyDescent="0.25">
      <c r="A10" s="1">
        <v>39.304000000000002</v>
      </c>
      <c r="B10" s="4">
        <v>7.9712000000000003E-10</v>
      </c>
      <c r="C10">
        <f t="shared" si="0"/>
        <v>9.3318838400000008E-9</v>
      </c>
      <c r="D10">
        <f t="shared" si="1"/>
        <v>124.99999973948491</v>
      </c>
      <c r="E10">
        <f t="shared" si="2"/>
        <v>59.999999953340591</v>
      </c>
      <c r="F10">
        <f t="shared" si="3"/>
        <v>49.999999895793962</v>
      </c>
      <c r="G10">
        <f t="shared" si="4"/>
        <v>15.351172693562553</v>
      </c>
      <c r="H10" s="3">
        <f t="shared" si="5"/>
        <v>15.351172693562553</v>
      </c>
      <c r="J10" s="2">
        <f t="shared" si="6"/>
        <v>39.304000000000002</v>
      </c>
      <c r="K10" s="2">
        <f t="shared" si="7"/>
        <v>15.351172693562553</v>
      </c>
      <c r="M10" t="s">
        <v>20</v>
      </c>
    </row>
    <row r="11" spans="1:18" x14ac:dyDescent="0.25">
      <c r="A11" s="1">
        <v>45.042000000000002</v>
      </c>
      <c r="B11" s="1">
        <v>9.5058999999999994E-3</v>
      </c>
      <c r="C11">
        <f t="shared" si="0"/>
        <v>0.1112855713</v>
      </c>
      <c r="D11">
        <f t="shared" si="1"/>
        <v>121.96725965660275</v>
      </c>
      <c r="E11">
        <f t="shared" si="2"/>
        <v>59.453704609275889</v>
      </c>
      <c r="F11">
        <f t="shared" si="3"/>
        <v>48.786903862641104</v>
      </c>
      <c r="G11">
        <f t="shared" si="4"/>
        <v>17.432117454719901</v>
      </c>
      <c r="H11" s="3">
        <f t="shared" si="5"/>
        <v>17.432117454719901</v>
      </c>
      <c r="J11" s="2">
        <f t="shared" si="6"/>
        <v>45.042000000000002</v>
      </c>
      <c r="K11" s="2">
        <f t="shared" si="7"/>
        <v>17.432117454719901</v>
      </c>
      <c r="M11">
        <v>11.707000000000001</v>
      </c>
      <c r="N11" t="s">
        <v>16</v>
      </c>
    </row>
    <row r="12" spans="1:18" x14ac:dyDescent="0.25">
      <c r="A12" s="1">
        <v>51.146000000000001</v>
      </c>
      <c r="B12" s="4">
        <v>2.5285000000000001E-8</v>
      </c>
      <c r="C12">
        <f t="shared" si="0"/>
        <v>2.9601149500000004E-7</v>
      </c>
      <c r="D12">
        <f t="shared" si="1"/>
        <v>124.99999173634626</v>
      </c>
      <c r="E12">
        <f t="shared" si="2"/>
        <v>59.999998519942586</v>
      </c>
      <c r="F12">
        <f t="shared" si="3"/>
        <v>49.99999669453851</v>
      </c>
      <c r="G12">
        <f t="shared" si="4"/>
        <v>19.976365251061399</v>
      </c>
      <c r="H12" s="3">
        <f t="shared" si="5"/>
        <v>19.976365251061399</v>
      </c>
      <c r="J12" s="2">
        <f t="shared" si="6"/>
        <v>51.146000000000001</v>
      </c>
      <c r="K12" s="2">
        <f t="shared" si="7"/>
        <v>19.976365251061399</v>
      </c>
    </row>
    <row r="13" spans="1:18" x14ac:dyDescent="0.25">
      <c r="A13" s="1">
        <v>54.552999999999997</v>
      </c>
      <c r="B13" s="4">
        <v>3.1662999999999997E-11</v>
      </c>
      <c r="C13">
        <f t="shared" si="0"/>
        <v>3.7067874099999997E-10</v>
      </c>
      <c r="D13">
        <f t="shared" si="1"/>
        <v>124.99999998965191</v>
      </c>
      <c r="E13">
        <f t="shared" si="2"/>
        <v>59.999999998146613</v>
      </c>
      <c r="F13">
        <f t="shared" si="3"/>
        <v>49.999999995860769</v>
      </c>
      <c r="G13">
        <f t="shared" si="4"/>
        <v>21.307055886863932</v>
      </c>
      <c r="H13" s="3">
        <f t="shared" si="5"/>
        <v>21.307055886863932</v>
      </c>
      <c r="J13" s="2">
        <f t="shared" si="6"/>
        <v>54.552999999999997</v>
      </c>
      <c r="K13" s="2">
        <f t="shared" si="7"/>
        <v>21.307055886863932</v>
      </c>
      <c r="M13" t="s">
        <v>25</v>
      </c>
    </row>
    <row r="14" spans="1:18" x14ac:dyDescent="0.25">
      <c r="A14" s="1">
        <v>60.468000000000004</v>
      </c>
      <c r="B14" s="4">
        <v>1.0389E-8</v>
      </c>
      <c r="C14">
        <f t="shared" si="0"/>
        <v>1.2162402300000001E-7</v>
      </c>
      <c r="D14">
        <f t="shared" si="1"/>
        <v>124.9999966046628</v>
      </c>
      <c r="E14">
        <f t="shared" si="2"/>
        <v>59.999999391879896</v>
      </c>
      <c r="F14">
        <f t="shared" si="3"/>
        <v>49.999998641865119</v>
      </c>
      <c r="G14">
        <f t="shared" si="4"/>
        <v>23.617308715347836</v>
      </c>
      <c r="H14" s="3">
        <f t="shared" si="5"/>
        <v>23.617308715347836</v>
      </c>
      <c r="J14" s="2">
        <f t="shared" si="6"/>
        <v>60.468000000000004</v>
      </c>
      <c r="K14" s="2">
        <f t="shared" si="7"/>
        <v>23.617308715347836</v>
      </c>
      <c r="M14" s="7">
        <f>SUM(B:B)</f>
        <v>0.93314227639180292</v>
      </c>
    </row>
    <row r="15" spans="1:18" x14ac:dyDescent="0.25">
      <c r="A15" s="1">
        <v>61.905000000000001</v>
      </c>
      <c r="B15" s="4">
        <v>1.0527E-7</v>
      </c>
      <c r="C15">
        <f t="shared" si="0"/>
        <v>1.2323958900000002E-6</v>
      </c>
      <c r="D15">
        <f t="shared" si="1"/>
        <v>124.999965595624</v>
      </c>
      <c r="E15">
        <f t="shared" si="2"/>
        <v>59.999993838021808</v>
      </c>
      <c r="F15">
        <f t="shared" si="3"/>
        <v>49.999986238249605</v>
      </c>
      <c r="G15">
        <f t="shared" si="4"/>
        <v>24.178563218427396</v>
      </c>
      <c r="H15" s="3">
        <f t="shared" si="5"/>
        <v>24.178563218427396</v>
      </c>
      <c r="J15" s="2">
        <f t="shared" si="6"/>
        <v>61.905000000000001</v>
      </c>
      <c r="K15" s="2">
        <f t="shared" si="7"/>
        <v>24.178563218427396</v>
      </c>
    </row>
    <row r="16" spans="1:18" x14ac:dyDescent="0.25">
      <c r="A16" s="1">
        <v>65.498999999999995</v>
      </c>
      <c r="B16" s="1">
        <v>3.6125999999999998E-2</v>
      </c>
      <c r="C16">
        <f t="shared" si="0"/>
        <v>0.42292708200000001</v>
      </c>
      <c r="D16">
        <f t="shared" si="1"/>
        <v>114.19834338501595</v>
      </c>
      <c r="E16">
        <f t="shared" si="2"/>
        <v>58.024605869252802</v>
      </c>
      <c r="F16">
        <f t="shared" si="3"/>
        <v>45.679337354006378</v>
      </c>
      <c r="G16">
        <f t="shared" si="4"/>
        <v>24.740041560051228</v>
      </c>
      <c r="H16" s="3">
        <f t="shared" si="5"/>
        <v>24.740041560051228</v>
      </c>
      <c r="J16" s="2">
        <f t="shared" si="6"/>
        <v>65.498999999999995</v>
      </c>
      <c r="K16" s="2">
        <f t="shared" si="7"/>
        <v>24.740041560051228</v>
      </c>
      <c r="M16" t="s">
        <v>17</v>
      </c>
    </row>
    <row r="17" spans="1:15" x14ac:dyDescent="0.25">
      <c r="A17" s="1">
        <v>68.667000000000002</v>
      </c>
      <c r="B17" s="4">
        <v>4.1321999999999998E-8</v>
      </c>
      <c r="C17">
        <f t="shared" si="0"/>
        <v>4.8375665400000002E-7</v>
      </c>
      <c r="D17">
        <f t="shared" si="1"/>
        <v>124.99998649512816</v>
      </c>
      <c r="E17">
        <f t="shared" si="2"/>
        <v>59.999997581216924</v>
      </c>
      <c r="F17">
        <f t="shared" si="3"/>
        <v>49.999994598051266</v>
      </c>
      <c r="G17">
        <f t="shared" si="4"/>
        <v>26.819634990684154</v>
      </c>
      <c r="H17" s="3">
        <f t="shared" si="5"/>
        <v>26.819634990684154</v>
      </c>
      <c r="J17" s="2">
        <f t="shared" si="6"/>
        <v>68.667000000000002</v>
      </c>
      <c r="K17" s="2">
        <f t="shared" si="7"/>
        <v>26.819634990684154</v>
      </c>
      <c r="M17" t="s">
        <v>21</v>
      </c>
    </row>
    <row r="18" spans="1:15" x14ac:dyDescent="0.25">
      <c r="A18" s="1">
        <v>69.265000000000001</v>
      </c>
      <c r="B18" s="1">
        <v>8.2651000000000003E-4</v>
      </c>
      <c r="C18">
        <f t="shared" si="0"/>
        <v>9.6759525700000001E-3</v>
      </c>
      <c r="D18">
        <f t="shared" si="1"/>
        <v>124.73045066377439</v>
      </c>
      <c r="E18">
        <f t="shared" si="2"/>
        <v>59.951698131581303</v>
      </c>
      <c r="F18">
        <f t="shared" si="3"/>
        <v>49.892180265509758</v>
      </c>
      <c r="G18">
        <f t="shared" si="4"/>
        <v>27.031421449679062</v>
      </c>
      <c r="H18" s="3">
        <f t="shared" si="5"/>
        <v>27.031421449679062</v>
      </c>
      <c r="J18" s="2">
        <f t="shared" si="6"/>
        <v>69.265000000000001</v>
      </c>
      <c r="K18" s="2">
        <f t="shared" si="7"/>
        <v>27.031421449679062</v>
      </c>
      <c r="M18" t="s">
        <v>26</v>
      </c>
    </row>
    <row r="19" spans="1:15" x14ac:dyDescent="0.25">
      <c r="A19" s="1">
        <v>81.168000000000006</v>
      </c>
      <c r="B19" s="4">
        <v>1.4353E-8</v>
      </c>
      <c r="C19">
        <f t="shared" si="0"/>
        <v>1.6803057100000001E-7</v>
      </c>
      <c r="D19">
        <f t="shared" si="1"/>
        <v>124.99999530914674</v>
      </c>
      <c r="E19">
        <f t="shared" si="2"/>
        <v>59.999999159847171</v>
      </c>
      <c r="F19">
        <f t="shared" si="3"/>
        <v>49.999998123658699</v>
      </c>
      <c r="G19">
        <f t="shared" si="4"/>
        <v>31.702217807667282</v>
      </c>
      <c r="H19" s="3">
        <f t="shared" si="5"/>
        <v>31.702217807667282</v>
      </c>
      <c r="J19" s="2">
        <f t="shared" si="6"/>
        <v>81.168000000000006</v>
      </c>
      <c r="K19" s="2">
        <f t="shared" si="7"/>
        <v>31.702217807667282</v>
      </c>
      <c r="M19" t="s">
        <v>27</v>
      </c>
    </row>
    <row r="20" spans="1:15" x14ac:dyDescent="0.25">
      <c r="A20" s="1">
        <v>85.683999999999997</v>
      </c>
      <c r="B20" s="4">
        <v>3.201E-8</v>
      </c>
      <c r="C20">
        <f t="shared" si="0"/>
        <v>3.7474107000000005E-7</v>
      </c>
      <c r="D20">
        <f t="shared" si="1"/>
        <v>124.99998953847931</v>
      </c>
      <c r="E20">
        <f t="shared" si="2"/>
        <v>59.99999812629477</v>
      </c>
      <c r="F20">
        <f t="shared" si="3"/>
        <v>49.999995815391728</v>
      </c>
      <c r="G20">
        <f t="shared" si="4"/>
        <v>33.466055389319287</v>
      </c>
      <c r="H20" s="3">
        <f t="shared" si="5"/>
        <v>33.466055389319287</v>
      </c>
      <c r="J20" s="2">
        <f t="shared" si="6"/>
        <v>85.683999999999997</v>
      </c>
      <c r="K20" s="2">
        <f t="shared" si="7"/>
        <v>33.466055389319287</v>
      </c>
      <c r="M20" t="s">
        <v>28</v>
      </c>
    </row>
    <row r="21" spans="1:15" x14ac:dyDescent="0.25">
      <c r="A21" s="1">
        <v>90.037999999999997</v>
      </c>
      <c r="B21" s="4">
        <v>1.8736E-7</v>
      </c>
      <c r="C21">
        <f t="shared" si="0"/>
        <v>2.1934235200000002E-6</v>
      </c>
      <c r="D21">
        <f t="shared" si="1"/>
        <v>124.99993876695609</v>
      </c>
      <c r="E21">
        <f t="shared" si="2"/>
        <v>59.999989032886404</v>
      </c>
      <c r="F21">
        <f t="shared" si="3"/>
        <v>49.999975506782441</v>
      </c>
      <c r="G21">
        <f t="shared" si="4"/>
        <v>35.166614986111959</v>
      </c>
      <c r="H21" s="3">
        <f t="shared" si="5"/>
        <v>35.166614986111959</v>
      </c>
      <c r="J21" s="2">
        <f t="shared" si="6"/>
        <v>90.037999999999997</v>
      </c>
      <c r="K21" s="2">
        <f t="shared" si="7"/>
        <v>35.166614986111959</v>
      </c>
      <c r="M21" t="s">
        <v>24</v>
      </c>
    </row>
    <row r="22" spans="1:15" x14ac:dyDescent="0.25">
      <c r="A22" s="1">
        <v>94.308000000000007</v>
      </c>
      <c r="B22" s="1">
        <v>1.0545000000000001E-2</v>
      </c>
      <c r="C22">
        <f t="shared" si="0"/>
        <v>0.12345031500000002</v>
      </c>
      <c r="D22">
        <f t="shared" si="1"/>
        <v>121.64449530174308</v>
      </c>
      <c r="E22">
        <f t="shared" si="2"/>
        <v>59.395192373664244</v>
      </c>
      <c r="F22">
        <f t="shared" si="3"/>
        <v>48.657798120697237</v>
      </c>
      <c r="G22">
        <f t="shared" si="4"/>
        <v>36.463082853346869</v>
      </c>
      <c r="H22" s="3">
        <f t="shared" si="5"/>
        <v>36.463082853346869</v>
      </c>
      <c r="J22" s="2">
        <f t="shared" si="6"/>
        <v>94.308000000000007</v>
      </c>
      <c r="K22" s="2">
        <f t="shared" si="7"/>
        <v>36.463082853346869</v>
      </c>
    </row>
    <row r="23" spans="1:15" x14ac:dyDescent="0.25">
      <c r="A23" s="1">
        <v>99.585999999999999</v>
      </c>
      <c r="B23" s="4">
        <v>4.4878E-8</v>
      </c>
      <c r="C23">
        <f t="shared" si="0"/>
        <v>5.2538674600000008E-7</v>
      </c>
      <c r="D23">
        <f t="shared" si="1"/>
        <v>124.99998533295503</v>
      </c>
      <c r="E23">
        <f t="shared" si="2"/>
        <v>59.999997373066499</v>
      </c>
      <c r="F23">
        <f t="shared" si="3"/>
        <v>49.999994133182014</v>
      </c>
      <c r="G23">
        <f t="shared" si="4"/>
        <v>38.89583294619824</v>
      </c>
      <c r="H23" s="3">
        <f t="shared" si="5"/>
        <v>38.89583294619824</v>
      </c>
      <c r="J23" s="2">
        <f t="shared" si="6"/>
        <v>99.585999999999999</v>
      </c>
      <c r="K23" s="2">
        <f t="shared" si="7"/>
        <v>38.89583294619824</v>
      </c>
      <c r="M23" t="s">
        <v>30</v>
      </c>
    </row>
    <row r="24" spans="1:15" x14ac:dyDescent="0.25">
      <c r="A24" s="1">
        <v>103.41</v>
      </c>
      <c r="B24" s="4">
        <v>4.1971999999999997E-5</v>
      </c>
      <c r="C24">
        <f t="shared" si="0"/>
        <v>4.9136620399999997E-4</v>
      </c>
      <c r="D24">
        <f t="shared" si="1"/>
        <v>124.98628416879326</v>
      </c>
      <c r="E24">
        <f t="shared" si="2"/>
        <v>59.997543370164159</v>
      </c>
      <c r="F24">
        <f t="shared" si="3"/>
        <v>49.99451366751731</v>
      </c>
      <c r="G24">
        <f t="shared" si="4"/>
        <v>40.387741008223223</v>
      </c>
      <c r="H24" s="3">
        <f t="shared" si="5"/>
        <v>40.387741008223223</v>
      </c>
      <c r="J24" s="2">
        <f t="shared" si="6"/>
        <v>103.41</v>
      </c>
      <c r="K24" s="2">
        <f t="shared" si="7"/>
        <v>40.387741008223223</v>
      </c>
      <c r="M24" t="s">
        <v>6</v>
      </c>
      <c r="N24" t="s">
        <v>7</v>
      </c>
      <c r="O24" t="s">
        <v>29</v>
      </c>
    </row>
    <row r="25" spans="1:15" x14ac:dyDescent="0.25">
      <c r="A25" s="1">
        <v>103.97</v>
      </c>
      <c r="B25" s="1">
        <v>3.2915E-2</v>
      </c>
      <c r="C25">
        <f t="shared" si="0"/>
        <v>0.38533590500000003</v>
      </c>
      <c r="D25">
        <f t="shared" si="1"/>
        <v>115.08306893356873</v>
      </c>
      <c r="E25">
        <f t="shared" si="2"/>
        <v>58.189589816105375</v>
      </c>
      <c r="F25">
        <f t="shared" si="3"/>
        <v>46.033227573427496</v>
      </c>
      <c r="G25">
        <f t="shared" si="4"/>
        <v>39.382827749234956</v>
      </c>
      <c r="H25" s="3">
        <f t="shared" si="5"/>
        <v>39.382827749234956</v>
      </c>
      <c r="J25" s="2">
        <f t="shared" si="6"/>
        <v>103.97</v>
      </c>
      <c r="K25" s="2">
        <f t="shared" si="7"/>
        <v>39.382827749234956</v>
      </c>
    </row>
    <row r="26" spans="1:15" x14ac:dyDescent="0.25">
      <c r="A26" s="1">
        <v>109.01</v>
      </c>
      <c r="B26" s="4">
        <v>8.1208999999999999E-9</v>
      </c>
      <c r="C26">
        <f t="shared" si="0"/>
        <v>9.5071376300000004E-8</v>
      </c>
      <c r="D26">
        <f t="shared" si="1"/>
        <v>124.99999734592414</v>
      </c>
      <c r="E26">
        <f t="shared" si="2"/>
        <v>59.999999524643123</v>
      </c>
      <c r="F26">
        <f t="shared" si="3"/>
        <v>49.999998938369657</v>
      </c>
      <c r="G26">
        <f t="shared" si="4"/>
        <v>42.576616206204399</v>
      </c>
      <c r="H26" s="3">
        <f t="shared" si="5"/>
        <v>42.576616206204399</v>
      </c>
      <c r="J26" s="2">
        <f t="shared" si="6"/>
        <v>109.01</v>
      </c>
      <c r="K26" s="2">
        <f t="shared" si="7"/>
        <v>42.576616206204399</v>
      </c>
    </row>
    <row r="27" spans="1:15" x14ac:dyDescent="0.25">
      <c r="A27" s="1">
        <v>109.73</v>
      </c>
      <c r="B27" s="4">
        <v>8.9148000000000004E-7</v>
      </c>
      <c r="C27">
        <f t="shared" si="0"/>
        <v>1.0436556360000001E-5</v>
      </c>
      <c r="D27">
        <f t="shared" si="1"/>
        <v>124.9997086468006</v>
      </c>
      <c r="E27">
        <f t="shared" si="2"/>
        <v>59.999947817308978</v>
      </c>
      <c r="F27">
        <f t="shared" si="3"/>
        <v>49.999883458720241</v>
      </c>
      <c r="G27">
        <f t="shared" si="4"/>
        <v>42.857793505986081</v>
      </c>
      <c r="H27" s="3">
        <f t="shared" si="5"/>
        <v>42.857793505986081</v>
      </c>
      <c r="J27" s="2">
        <f t="shared" si="6"/>
        <v>109.73</v>
      </c>
      <c r="K27" s="2">
        <f t="shared" si="7"/>
        <v>42.857793505986081</v>
      </c>
    </row>
    <row r="28" spans="1:15" x14ac:dyDescent="0.25">
      <c r="A28" s="1">
        <v>112.37</v>
      </c>
      <c r="B28" s="1">
        <v>1.7569000000000001E-2</v>
      </c>
      <c r="C28">
        <f t="shared" si="0"/>
        <v>0.20568028300000002</v>
      </c>
      <c r="D28">
        <f t="shared" si="1"/>
        <v>119.50607327815723</v>
      </c>
      <c r="E28">
        <f t="shared" si="2"/>
        <v>59.005683791525094</v>
      </c>
      <c r="F28">
        <f t="shared" si="3"/>
        <v>47.802429311262898</v>
      </c>
      <c r="G28">
        <f t="shared" si="4"/>
        <v>43.161624746669041</v>
      </c>
      <c r="H28" s="3">
        <f t="shared" si="5"/>
        <v>43.161624746669041</v>
      </c>
      <c r="J28" s="2">
        <f t="shared" si="6"/>
        <v>112.37</v>
      </c>
      <c r="K28" s="2">
        <f t="shared" si="7"/>
        <v>43.161624746669041</v>
      </c>
    </row>
    <row r="29" spans="1:15" x14ac:dyDescent="0.25">
      <c r="A29" s="1">
        <v>113.94</v>
      </c>
      <c r="B29" s="4">
        <v>2.2575E-6</v>
      </c>
      <c r="C29">
        <f t="shared" si="0"/>
        <v>2.6428552500000003E-5</v>
      </c>
      <c r="D29">
        <f t="shared" si="1"/>
        <v>124.99926220717776</v>
      </c>
      <c r="E29">
        <f t="shared" si="2"/>
        <v>59.999867857819552</v>
      </c>
      <c r="F29">
        <f t="shared" si="3"/>
        <v>49.999704882871107</v>
      </c>
      <c r="G29">
        <f t="shared" si="4"/>
        <v>44.502054902100035</v>
      </c>
      <c r="H29" s="3">
        <f t="shared" si="5"/>
        <v>44.502054902100035</v>
      </c>
      <c r="J29" s="2">
        <f t="shared" si="6"/>
        <v>113.94</v>
      </c>
      <c r="K29" s="2">
        <f t="shared" si="7"/>
        <v>44.502054902100035</v>
      </c>
    </row>
    <row r="30" spans="1:15" x14ac:dyDescent="0.25">
      <c r="A30" s="1">
        <v>117.68</v>
      </c>
      <c r="B30" s="4">
        <v>6.8291000000000004E-6</v>
      </c>
      <c r="C30">
        <f t="shared" si="0"/>
        <v>7.9948273700000016E-5</v>
      </c>
      <c r="D30">
        <f t="shared" si="1"/>
        <v>124.99776814975247</v>
      </c>
      <c r="E30">
        <f t="shared" si="2"/>
        <v>59.999600263957873</v>
      </c>
      <c r="F30">
        <f t="shared" si="3"/>
        <v>49.999107259900995</v>
      </c>
      <c r="G30">
        <f t="shared" si="4"/>
        <v>45.962598423164344</v>
      </c>
      <c r="H30" s="3">
        <f t="shared" si="5"/>
        <v>45.962598423164344</v>
      </c>
      <c r="J30" s="2">
        <f t="shared" si="6"/>
        <v>117.68</v>
      </c>
      <c r="K30" s="2">
        <f t="shared" si="7"/>
        <v>45.962598423164344</v>
      </c>
    </row>
    <row r="31" spans="1:15" x14ac:dyDescent="0.25">
      <c r="A31" s="1">
        <v>119.34</v>
      </c>
      <c r="B31" s="4">
        <v>1.3528E-5</v>
      </c>
      <c r="C31">
        <f t="shared" si="0"/>
        <v>1.58372296E-4</v>
      </c>
      <c r="D31">
        <f t="shared" si="1"/>
        <v>124.99557892667588</v>
      </c>
      <c r="E31">
        <f t="shared" si="2"/>
        <v>59.999208159420931</v>
      </c>
      <c r="F31">
        <f t="shared" si="3"/>
        <v>49.998231570670356</v>
      </c>
      <c r="G31">
        <f t="shared" si="4"/>
        <v>46.610644540605449</v>
      </c>
      <c r="H31" s="3">
        <f t="shared" si="5"/>
        <v>46.610644540605449</v>
      </c>
      <c r="J31" s="2">
        <f t="shared" si="6"/>
        <v>119.34</v>
      </c>
      <c r="K31" s="2">
        <f t="shared" si="7"/>
        <v>46.610644540605449</v>
      </c>
    </row>
    <row r="32" spans="1:15" x14ac:dyDescent="0.25">
      <c r="A32" s="1">
        <v>121.34</v>
      </c>
      <c r="B32" s="1">
        <v>1.1794000000000001E-2</v>
      </c>
      <c r="C32">
        <f t="shared" si="0"/>
        <v>0.13807235800000001</v>
      </c>
      <c r="D32">
        <f t="shared" si="1"/>
        <v>121.2587501215036</v>
      </c>
      <c r="E32">
        <f t="shared" si="2"/>
        <v>59.325167495850508</v>
      </c>
      <c r="F32">
        <f t="shared" si="3"/>
        <v>48.503500048601438</v>
      </c>
      <c r="G32">
        <f t="shared" si="4"/>
        <v>46.859378026274236</v>
      </c>
      <c r="H32" s="3">
        <f t="shared" si="5"/>
        <v>46.859378026274236</v>
      </c>
      <c r="J32" s="2">
        <f t="shared" si="6"/>
        <v>121.34</v>
      </c>
      <c r="K32" s="2">
        <f t="shared" si="7"/>
        <v>46.859378026274236</v>
      </c>
    </row>
    <row r="33" spans="1:11" x14ac:dyDescent="0.25">
      <c r="A33" s="1">
        <v>126.52</v>
      </c>
      <c r="B33" s="4">
        <v>5.9238000000000001E-7</v>
      </c>
      <c r="C33">
        <f t="shared" si="0"/>
        <v>6.9349926600000006E-6</v>
      </c>
      <c r="D33">
        <f t="shared" si="1"/>
        <v>124.99980639841549</v>
      </c>
      <c r="E33">
        <f t="shared" si="2"/>
        <v>59.999965325076779</v>
      </c>
      <c r="F33">
        <f t="shared" si="3"/>
        <v>49.999922559366198</v>
      </c>
      <c r="G33">
        <f t="shared" si="4"/>
        <v>49.415561984915179</v>
      </c>
      <c r="H33" s="3">
        <f t="shared" si="5"/>
        <v>49.415561984915179</v>
      </c>
      <c r="J33" s="2">
        <f t="shared" si="6"/>
        <v>126.52</v>
      </c>
      <c r="K33" s="2">
        <f t="shared" si="7"/>
        <v>49.415561984915179</v>
      </c>
    </row>
    <row r="34" spans="1:11" x14ac:dyDescent="0.25">
      <c r="A34" s="1">
        <v>126.59</v>
      </c>
      <c r="B34" s="4">
        <v>9.8069999999999999E-7</v>
      </c>
      <c r="C34">
        <f t="shared" ref="C34:C61" si="8">$M$11*B34</f>
        <v>1.1481054900000001E-5</v>
      </c>
      <c r="D34">
        <f t="shared" si="1"/>
        <v>124.99967948802292</v>
      </c>
      <c r="E34">
        <f t="shared" si="2"/>
        <v>59.999942594835346</v>
      </c>
      <c r="F34">
        <f t="shared" si="3"/>
        <v>49.999871795209174</v>
      </c>
      <c r="G34">
        <f t="shared" si="4"/>
        <v>49.442883511270132</v>
      </c>
      <c r="H34" s="3">
        <f t="shared" si="5"/>
        <v>49.442883511270132</v>
      </c>
      <c r="J34" s="2">
        <f t="shared" si="6"/>
        <v>126.59</v>
      </c>
      <c r="K34" s="2">
        <f t="shared" si="7"/>
        <v>49.442883511270132</v>
      </c>
    </row>
    <row r="35" spans="1:11" x14ac:dyDescent="0.25">
      <c r="A35" s="1">
        <v>133.88999999999999</v>
      </c>
      <c r="B35" s="4">
        <v>4.6749000000000001E-10</v>
      </c>
      <c r="C35">
        <f t="shared" si="8"/>
        <v>5.4729054300000004E-9</v>
      </c>
      <c r="D35">
        <f t="shared" si="1"/>
        <v>124.99999984721471</v>
      </c>
      <c r="E35">
        <f t="shared" si="2"/>
        <v>59.999999972635472</v>
      </c>
      <c r="F35">
        <f t="shared" si="3"/>
        <v>49.999999938885885</v>
      </c>
      <c r="G35">
        <f t="shared" si="4"/>
        <v>52.294130689040749</v>
      </c>
      <c r="H35" s="3">
        <f t="shared" si="5"/>
        <v>49.999999938885885</v>
      </c>
      <c r="J35" s="2">
        <f t="shared" si="6"/>
        <v>133.88999999999999</v>
      </c>
      <c r="K35" s="2">
        <f t="shared" si="7"/>
        <v>49.999999938885885</v>
      </c>
    </row>
    <row r="36" spans="1:11" x14ac:dyDescent="0.25">
      <c r="A36" s="1">
        <v>143.25</v>
      </c>
      <c r="B36" s="1">
        <v>2.0490000000000001E-2</v>
      </c>
      <c r="C36">
        <f t="shared" si="8"/>
        <v>0.23987643000000003</v>
      </c>
      <c r="D36">
        <f t="shared" si="1"/>
        <v>118.63846761986049</v>
      </c>
      <c r="E36">
        <f t="shared" si="2"/>
        <v>58.846725094522427</v>
      </c>
      <c r="F36">
        <f t="shared" si="3"/>
        <v>47.4553870479442</v>
      </c>
      <c r="G36">
        <f t="shared" si="4"/>
        <v>54.87448855558997</v>
      </c>
      <c r="H36" s="3">
        <f t="shared" si="5"/>
        <v>47.4553870479442</v>
      </c>
      <c r="J36" s="2">
        <f t="shared" si="6"/>
        <v>143.25</v>
      </c>
      <c r="K36" s="2">
        <f t="shared" si="7"/>
        <v>47.4553870479442</v>
      </c>
    </row>
    <row r="37" spans="1:11" x14ac:dyDescent="0.25">
      <c r="A37" s="1">
        <v>143.44</v>
      </c>
      <c r="B37" s="1">
        <v>1.2584E-4</v>
      </c>
      <c r="C37">
        <f t="shared" si="8"/>
        <v>1.4732088800000001E-3</v>
      </c>
      <c r="D37">
        <f t="shared" si="1"/>
        <v>124.95888617794992</v>
      </c>
      <c r="E37">
        <f t="shared" si="2"/>
        <v>59.99263576377637</v>
      </c>
      <c r="F37">
        <f t="shared" si="3"/>
        <v>49.983554471179971</v>
      </c>
      <c r="G37">
        <f t="shared" si="4"/>
        <v>56.017248850450322</v>
      </c>
      <c r="H37" s="3">
        <f t="shared" si="5"/>
        <v>49.983554471179971</v>
      </c>
      <c r="J37" s="2">
        <f t="shared" si="6"/>
        <v>143.44</v>
      </c>
      <c r="K37" s="2">
        <f t="shared" si="7"/>
        <v>49.983554471179971</v>
      </c>
    </row>
    <row r="38" spans="1:11" x14ac:dyDescent="0.25">
      <c r="A38" s="1">
        <v>148.91</v>
      </c>
      <c r="B38" s="4">
        <v>5.8126999999999996E-7</v>
      </c>
      <c r="C38">
        <f t="shared" si="8"/>
        <v>6.80492789E-6</v>
      </c>
      <c r="D38">
        <f t="shared" si="1"/>
        <v>124.99981002937942</v>
      </c>
      <c r="E38">
        <f t="shared" si="2"/>
        <v>59.999965975399142</v>
      </c>
      <c r="F38">
        <f t="shared" si="3"/>
        <v>49.999924011751773</v>
      </c>
      <c r="G38">
        <f t="shared" si="4"/>
        <v>58.160539163215894</v>
      </c>
      <c r="H38" s="3">
        <f t="shared" si="5"/>
        <v>49.999924011751773</v>
      </c>
      <c r="J38" s="2">
        <f t="shared" si="6"/>
        <v>148.91</v>
      </c>
      <c r="K38" s="2">
        <f t="shared" si="7"/>
        <v>49.999924011751773</v>
      </c>
    </row>
    <row r="39" spans="1:11" x14ac:dyDescent="0.25">
      <c r="A39" s="1">
        <v>150.34</v>
      </c>
      <c r="B39" s="4">
        <v>2.0532999999999999E-8</v>
      </c>
      <c r="C39">
        <f t="shared" si="8"/>
        <v>2.4037983100000001E-7</v>
      </c>
      <c r="D39">
        <f t="shared" si="1"/>
        <v>124.99999328939676</v>
      </c>
      <c r="E39">
        <f t="shared" si="2"/>
        <v>59.999998798100904</v>
      </c>
      <c r="F39">
        <f t="shared" si="3"/>
        <v>49.999997315758705</v>
      </c>
      <c r="G39">
        <f t="shared" si="4"/>
        <v>58.71909368802131</v>
      </c>
      <c r="H39" s="3">
        <f t="shared" si="5"/>
        <v>49.999997315758705</v>
      </c>
      <c r="J39" s="2">
        <f t="shared" si="6"/>
        <v>150.34</v>
      </c>
      <c r="K39" s="2">
        <f t="shared" si="7"/>
        <v>49.999997315758705</v>
      </c>
    </row>
    <row r="40" spans="1:11" x14ac:dyDescent="0.25">
      <c r="A40" s="1">
        <v>153.06</v>
      </c>
      <c r="B40" s="4">
        <v>1.6052E-8</v>
      </c>
      <c r="C40">
        <f t="shared" si="8"/>
        <v>1.8792076400000002E-7</v>
      </c>
      <c r="D40">
        <f t="shared" si="1"/>
        <v>124.99999475387887</v>
      </c>
      <c r="E40">
        <f t="shared" si="2"/>
        <v>59.999999060396206</v>
      </c>
      <c r="F40">
        <f t="shared" si="3"/>
        <v>49.999997901551552</v>
      </c>
      <c r="G40">
        <f t="shared" si="4"/>
        <v>59.781458821194548</v>
      </c>
      <c r="H40" s="3">
        <f t="shared" si="5"/>
        <v>49.999997901551552</v>
      </c>
      <c r="J40" s="2">
        <f t="shared" si="6"/>
        <v>153.06</v>
      </c>
      <c r="K40" s="2">
        <f t="shared" si="7"/>
        <v>49.999997901551552</v>
      </c>
    </row>
    <row r="41" spans="1:11" x14ac:dyDescent="0.25">
      <c r="A41" s="1">
        <v>160.81</v>
      </c>
      <c r="B41" s="1">
        <v>3.4972999999999997E-4</v>
      </c>
      <c r="C41">
        <f t="shared" si="8"/>
        <v>4.0942891099999996E-3</v>
      </c>
      <c r="D41">
        <f t="shared" si="1"/>
        <v>124.88580345096149</v>
      </c>
      <c r="E41">
        <f t="shared" si="2"/>
        <v>59.979542514260174</v>
      </c>
      <c r="F41">
        <f t="shared" si="3"/>
        <v>49.954321380384599</v>
      </c>
      <c r="G41">
        <f t="shared" si="4"/>
        <v>62.787003513313635</v>
      </c>
      <c r="H41" s="3">
        <f t="shared" si="5"/>
        <v>49.954321380384599</v>
      </c>
      <c r="J41" s="2">
        <f t="shared" si="6"/>
        <v>160.81</v>
      </c>
      <c r="K41" s="2">
        <f t="shared" si="7"/>
        <v>49.954321380384599</v>
      </c>
    </row>
    <row r="42" spans="1:11" x14ac:dyDescent="0.25">
      <c r="A42" s="1">
        <v>163.08000000000001</v>
      </c>
      <c r="B42" s="4">
        <v>9.3085000000000003E-8</v>
      </c>
      <c r="C42">
        <f t="shared" si="8"/>
        <v>1.0897460950000002E-6</v>
      </c>
      <c r="D42">
        <f t="shared" si="1"/>
        <v>124.99996957792874</v>
      </c>
      <c r="E42">
        <f t="shared" si="2"/>
        <v>59.999994551270511</v>
      </c>
      <c r="F42">
        <f t="shared" si="3"/>
        <v>49.999987831171495</v>
      </c>
      <c r="G42">
        <f t="shared" si="4"/>
        <v>63.695018763168541</v>
      </c>
      <c r="H42" s="3">
        <f t="shared" si="5"/>
        <v>49.999987831171495</v>
      </c>
      <c r="J42" s="2">
        <f t="shared" si="6"/>
        <v>163.08000000000001</v>
      </c>
      <c r="K42" s="2">
        <f t="shared" si="7"/>
        <v>49.999987831171495</v>
      </c>
    </row>
    <row r="43" spans="1:11" x14ac:dyDescent="0.25">
      <c r="A43" s="1">
        <v>170.31</v>
      </c>
      <c r="B43" s="4">
        <v>2.0154999999999999E-5</v>
      </c>
      <c r="C43">
        <f t="shared" si="8"/>
        <v>2.3595458500000002E-4</v>
      </c>
      <c r="D43">
        <f t="shared" si="1"/>
        <v>124.99341327471898</v>
      </c>
      <c r="E43">
        <f t="shared" si="2"/>
        <v>59.998820273468638</v>
      </c>
      <c r="F43">
        <f t="shared" si="3"/>
        <v>49.997365309887591</v>
      </c>
      <c r="G43">
        <f t="shared" si="4"/>
        <v>66.517576269886021</v>
      </c>
      <c r="H43" s="3">
        <f t="shared" si="5"/>
        <v>49.997365309887591</v>
      </c>
      <c r="J43" s="2">
        <f t="shared" si="6"/>
        <v>170.31</v>
      </c>
      <c r="K43" s="2">
        <f t="shared" si="7"/>
        <v>49.997365309887591</v>
      </c>
    </row>
    <row r="44" spans="1:11" x14ac:dyDescent="0.25">
      <c r="A44" s="1">
        <v>170.72</v>
      </c>
      <c r="B44" s="1">
        <v>1.7053999999999999E-3</v>
      </c>
      <c r="C44">
        <f t="shared" si="8"/>
        <v>1.9965117800000001E-2</v>
      </c>
      <c r="D44">
        <f t="shared" si="1"/>
        <v>124.4450663863509</v>
      </c>
      <c r="E44">
        <f t="shared" si="2"/>
        <v>59.900505480965492</v>
      </c>
      <c r="F44">
        <f t="shared" si="3"/>
        <v>49.778026554540361</v>
      </c>
      <c r="G44">
        <f t="shared" si="4"/>
        <v>66.568450105548592</v>
      </c>
      <c r="H44" s="3">
        <f t="shared" si="5"/>
        <v>49.778026554540361</v>
      </c>
      <c r="J44" s="2">
        <f t="shared" si="6"/>
        <v>170.72</v>
      </c>
      <c r="K44" s="2">
        <f t="shared" si="7"/>
        <v>49.778026554540361</v>
      </c>
    </row>
    <row r="45" spans="1:11" x14ac:dyDescent="0.25">
      <c r="A45" s="1">
        <v>170.95</v>
      </c>
      <c r="B45" s="4">
        <v>3.2132999999999998E-6</v>
      </c>
      <c r="C45">
        <f t="shared" si="8"/>
        <v>3.7618103099999998E-5</v>
      </c>
      <c r="D45">
        <f t="shared" si="1"/>
        <v>124.998949836603</v>
      </c>
      <c r="E45">
        <f t="shared" si="2"/>
        <v>59.999811910663759</v>
      </c>
      <c r="F45">
        <f t="shared" si="3"/>
        <v>49.999579934641204</v>
      </c>
      <c r="G45">
        <f t="shared" si="4"/>
        <v>66.76864307308665</v>
      </c>
      <c r="H45" s="3">
        <f t="shared" si="5"/>
        <v>49.999579934641204</v>
      </c>
      <c r="J45" s="2">
        <f t="shared" si="6"/>
        <v>170.95</v>
      </c>
      <c r="K45" s="2">
        <f t="shared" si="7"/>
        <v>49.999579934641204</v>
      </c>
    </row>
    <row r="46" spans="1:11" x14ac:dyDescent="0.25">
      <c r="A46" s="1">
        <v>175.22</v>
      </c>
      <c r="B46" s="1">
        <v>1.0218E-3</v>
      </c>
      <c r="C46">
        <f t="shared" si="8"/>
        <v>1.1962212600000001E-2</v>
      </c>
      <c r="D46">
        <f t="shared" si="1"/>
        <v>124.66692721047626</v>
      </c>
      <c r="E46">
        <f t="shared" si="2"/>
        <v>59.940307945175057</v>
      </c>
      <c r="F46">
        <f t="shared" si="3"/>
        <v>49.866770884190508</v>
      </c>
      <c r="G46">
        <f t="shared" si="4"/>
        <v>68.368523669988946</v>
      </c>
      <c r="H46" s="3">
        <f t="shared" si="5"/>
        <v>49.866770884190508</v>
      </c>
      <c r="J46" s="2">
        <f t="shared" si="6"/>
        <v>175.22</v>
      </c>
      <c r="K46" s="2">
        <f t="shared" si="7"/>
        <v>49.866770884190508</v>
      </c>
    </row>
    <row r="47" spans="1:11" x14ac:dyDescent="0.25">
      <c r="A47" s="1">
        <v>189.36</v>
      </c>
      <c r="B47" s="4">
        <v>1.4009000000000001E-7</v>
      </c>
      <c r="C47">
        <f t="shared" si="8"/>
        <v>1.6400336300000002E-6</v>
      </c>
      <c r="D47">
        <f t="shared" si="1"/>
        <v>124.9999542157443</v>
      </c>
      <c r="E47">
        <f t="shared" si="2"/>
        <v>59.999991799834092</v>
      </c>
      <c r="F47">
        <f t="shared" si="3"/>
        <v>49.999981686297723</v>
      </c>
      <c r="G47">
        <f t="shared" si="4"/>
        <v>73.959334068529088</v>
      </c>
      <c r="H47" s="3">
        <f t="shared" si="5"/>
        <v>49.999981686297723</v>
      </c>
      <c r="J47" s="2">
        <f t="shared" si="6"/>
        <v>189.36</v>
      </c>
      <c r="K47" s="2">
        <f t="shared" si="7"/>
        <v>49.999981686297723</v>
      </c>
    </row>
    <row r="48" spans="1:11" x14ac:dyDescent="0.25">
      <c r="A48" s="1">
        <v>189.78</v>
      </c>
      <c r="B48" s="4">
        <v>4.3616000000000003E-9</v>
      </c>
      <c r="C48">
        <f t="shared" si="8"/>
        <v>5.1061251200000004E-8</v>
      </c>
      <c r="D48">
        <f t="shared" si="1"/>
        <v>124.99999857454009</v>
      </c>
      <c r="E48">
        <f t="shared" si="2"/>
        <v>59.999999744693746</v>
      </c>
      <c r="F48">
        <f t="shared" si="3"/>
        <v>49.999999429816036</v>
      </c>
      <c r="G48">
        <f t="shared" si="4"/>
        <v>74.123385499015242</v>
      </c>
      <c r="H48" s="3">
        <f t="shared" si="5"/>
        <v>49.999999429816036</v>
      </c>
      <c r="J48" s="2">
        <f t="shared" si="6"/>
        <v>189.78</v>
      </c>
      <c r="K48" s="2">
        <f t="shared" si="7"/>
        <v>49.999999429816036</v>
      </c>
    </row>
    <row r="49" spans="1:11" x14ac:dyDescent="0.25">
      <c r="A49" s="1">
        <v>197.54</v>
      </c>
      <c r="B49" s="4">
        <v>8.9064E-6</v>
      </c>
      <c r="C49">
        <f t="shared" si="8"/>
        <v>1.0426722480000001E-4</v>
      </c>
      <c r="D49">
        <f t="shared" si="1"/>
        <v>124.99708927307746</v>
      </c>
      <c r="E49">
        <f t="shared" si="2"/>
        <v>59.99947867293556</v>
      </c>
      <c r="F49">
        <f t="shared" si="3"/>
        <v>49.998835709230988</v>
      </c>
      <c r="G49">
        <f t="shared" si="4"/>
        <v>77.153579985772808</v>
      </c>
      <c r="H49" s="3">
        <f t="shared" si="5"/>
        <v>49.998835709230988</v>
      </c>
      <c r="J49" s="2">
        <f t="shared" si="6"/>
        <v>197.54</v>
      </c>
      <c r="K49" s="2">
        <f t="shared" si="7"/>
        <v>49.998835709230988</v>
      </c>
    </row>
    <row r="50" spans="1:11" x14ac:dyDescent="0.25">
      <c r="A50" s="1">
        <v>197.74</v>
      </c>
      <c r="B50" s="1">
        <v>1.4255E-4</v>
      </c>
      <c r="C50">
        <f t="shared" si="8"/>
        <v>1.6688328500000002E-3</v>
      </c>
      <c r="D50">
        <f t="shared" si="1"/>
        <v>124.95342876320595</v>
      </c>
      <c r="E50">
        <f t="shared" si="2"/>
        <v>59.991658155940563</v>
      </c>
      <c r="F50">
        <f t="shared" si="3"/>
        <v>49.981371505282382</v>
      </c>
      <c r="G50">
        <f t="shared" si="4"/>
        <v>77.221627755611436</v>
      </c>
      <c r="H50" s="3">
        <f t="shared" si="5"/>
        <v>49.981371505282382</v>
      </c>
      <c r="J50" s="2">
        <f t="shared" si="6"/>
        <v>197.74</v>
      </c>
      <c r="K50" s="2">
        <f t="shared" si="7"/>
        <v>49.981371505282382</v>
      </c>
    </row>
    <row r="51" spans="1:11" x14ac:dyDescent="0.25">
      <c r="A51" s="1">
        <v>200.82</v>
      </c>
      <c r="B51" s="4">
        <v>1.4173000000000001E-10</v>
      </c>
      <c r="C51">
        <f t="shared" si="8"/>
        <v>1.6592331100000003E-9</v>
      </c>
      <c r="D51">
        <f t="shared" si="1"/>
        <v>124.99999995367975</v>
      </c>
      <c r="E51">
        <f t="shared" si="2"/>
        <v>59.999999991703838</v>
      </c>
      <c r="F51">
        <f t="shared" si="3"/>
        <v>49.999999981471902</v>
      </c>
      <c r="G51">
        <f t="shared" si="4"/>
        <v>78.435337428565788</v>
      </c>
      <c r="H51" s="3">
        <f t="shared" si="5"/>
        <v>49.999999981471902</v>
      </c>
      <c r="J51" s="2">
        <f t="shared" si="6"/>
        <v>200.82</v>
      </c>
      <c r="K51" s="2">
        <f t="shared" si="7"/>
        <v>49.999999981471902</v>
      </c>
    </row>
    <row r="52" spans="1:11" x14ac:dyDescent="0.25">
      <c r="A52" s="1">
        <v>202.47</v>
      </c>
      <c r="B52" s="4">
        <v>7.8005000000000003E-8</v>
      </c>
      <c r="C52">
        <f t="shared" si="8"/>
        <v>9.1320453500000004E-7</v>
      </c>
      <c r="D52">
        <f t="shared" si="1"/>
        <v>124.99997450637848</v>
      </c>
      <c r="E52">
        <f t="shared" si="2"/>
        <v>59.999995433978015</v>
      </c>
      <c r="F52">
        <f t="shared" si="3"/>
        <v>49.999989802551397</v>
      </c>
      <c r="G52">
        <f t="shared" si="4"/>
        <v>79.079780713189095</v>
      </c>
      <c r="H52" s="3">
        <f t="shared" si="5"/>
        <v>49.999989802551397</v>
      </c>
      <c r="J52" s="2">
        <f t="shared" si="6"/>
        <v>202.47</v>
      </c>
      <c r="K52" s="2">
        <f t="shared" si="7"/>
        <v>49.999989802551397</v>
      </c>
    </row>
    <row r="53" spans="1:11" x14ac:dyDescent="0.25">
      <c r="A53" s="1">
        <v>212.05</v>
      </c>
      <c r="B53" s="4">
        <v>5.1632999999999998E-5</v>
      </c>
      <c r="C53">
        <f t="shared" si="8"/>
        <v>6.0446753100000007E-4</v>
      </c>
      <c r="D53">
        <f t="shared" si="1"/>
        <v>124.98312751403151</v>
      </c>
      <c r="E53">
        <f t="shared" si="2"/>
        <v>59.996977966798497</v>
      </c>
      <c r="F53">
        <f t="shared" si="3"/>
        <v>49.993251005612606</v>
      </c>
      <c r="G53">
        <f t="shared" si="4"/>
        <v>82.817326888159116</v>
      </c>
      <c r="H53" s="3">
        <f t="shared" si="5"/>
        <v>49.993251005612606</v>
      </c>
      <c r="J53" s="2">
        <f t="shared" si="6"/>
        <v>212.05</v>
      </c>
      <c r="K53" s="2">
        <f t="shared" si="7"/>
        <v>49.993251005612606</v>
      </c>
    </row>
    <row r="54" spans="1:11" x14ac:dyDescent="0.25">
      <c r="A54" s="1">
        <v>217.51</v>
      </c>
      <c r="B54" s="4">
        <v>2.4371000000000002E-9</v>
      </c>
      <c r="C54">
        <f t="shared" si="8"/>
        <v>2.8531129700000002E-8</v>
      </c>
      <c r="D54">
        <f t="shared" si="1"/>
        <v>124.99999920350598</v>
      </c>
      <c r="E54">
        <f t="shared" si="2"/>
        <v>59.999999857344349</v>
      </c>
      <c r="F54">
        <f t="shared" si="3"/>
        <v>49.999999681402393</v>
      </c>
      <c r="G54">
        <f t="shared" si="4"/>
        <v>84.954039467599884</v>
      </c>
      <c r="H54" s="3">
        <f t="shared" si="5"/>
        <v>49.999999681402393</v>
      </c>
      <c r="J54" s="2">
        <f t="shared" si="6"/>
        <v>217.51</v>
      </c>
      <c r="K54" s="2">
        <f t="shared" si="7"/>
        <v>49.999999681402393</v>
      </c>
    </row>
    <row r="55" spans="1:11" x14ac:dyDescent="0.25">
      <c r="A55" s="1">
        <v>218.85</v>
      </c>
      <c r="B55" s="4">
        <v>3.3457000000000001E-9</v>
      </c>
      <c r="C55">
        <f t="shared" si="8"/>
        <v>3.9168109900000004E-8</v>
      </c>
      <c r="D55">
        <f t="shared" si="1"/>
        <v>124.99999890655694</v>
      </c>
      <c r="E55">
        <f t="shared" si="2"/>
        <v>59.999999804159458</v>
      </c>
      <c r="F55">
        <f t="shared" si="3"/>
        <v>49.999999562622776</v>
      </c>
      <c r="G55">
        <f t="shared" si="4"/>
        <v>85.477410330577172</v>
      </c>
      <c r="H55" s="3">
        <f t="shared" si="5"/>
        <v>49.999999562622776</v>
      </c>
      <c r="J55" s="2">
        <f t="shared" si="6"/>
        <v>218.85</v>
      </c>
      <c r="K55" s="2">
        <f t="shared" si="7"/>
        <v>49.999999562622776</v>
      </c>
    </row>
    <row r="56" spans="1:11" x14ac:dyDescent="0.25">
      <c r="A56" s="1">
        <v>226.54</v>
      </c>
      <c r="B56" s="4">
        <v>6.8086000000000005E-8</v>
      </c>
      <c r="C56">
        <f t="shared" si="8"/>
        <v>7.9708280200000015E-7</v>
      </c>
      <c r="D56">
        <f t="shared" si="1"/>
        <v>124.99997774810899</v>
      </c>
      <c r="E56">
        <f t="shared" si="2"/>
        <v>59.999996014586515</v>
      </c>
      <c r="F56">
        <f t="shared" si="3"/>
        <v>49.999991099243601</v>
      </c>
      <c r="G56">
        <f t="shared" si="4"/>
        <v>88.48092900737548</v>
      </c>
      <c r="H56" s="3">
        <f t="shared" si="5"/>
        <v>49.999991099243601</v>
      </c>
      <c r="J56" s="2">
        <f t="shared" si="6"/>
        <v>226.54</v>
      </c>
      <c r="K56" s="2">
        <f t="shared" si="7"/>
        <v>49.999991099243601</v>
      </c>
    </row>
    <row r="57" spans="1:11" x14ac:dyDescent="0.25">
      <c r="A57" s="1">
        <v>226.85</v>
      </c>
      <c r="B57" s="4">
        <v>1.8839000000000001E-8</v>
      </c>
      <c r="C57">
        <f t="shared" si="8"/>
        <v>2.2054817300000002E-7</v>
      </c>
      <c r="D57">
        <f t="shared" si="1"/>
        <v>124.99999384303051</v>
      </c>
      <c r="E57">
        <f t="shared" si="2"/>
        <v>59.999998897259182</v>
      </c>
      <c r="F57">
        <f t="shared" si="3"/>
        <v>49.999997537212209</v>
      </c>
      <c r="G57">
        <f t="shared" si="4"/>
        <v>88.60201160796511</v>
      </c>
      <c r="H57" s="3">
        <f t="shared" si="5"/>
        <v>49.999997537212209</v>
      </c>
      <c r="J57" s="2">
        <f t="shared" si="6"/>
        <v>226.85</v>
      </c>
      <c r="K57" s="2">
        <f t="shared" si="7"/>
        <v>49.999997537212209</v>
      </c>
    </row>
    <row r="58" spans="1:11" x14ac:dyDescent="0.25">
      <c r="A58" s="1">
        <v>227.63</v>
      </c>
      <c r="B58" s="4">
        <v>2.7694E-8</v>
      </c>
      <c r="C58">
        <f t="shared" si="8"/>
        <v>3.24213658E-7</v>
      </c>
      <c r="D58">
        <f t="shared" si="1"/>
        <v>124.99999094903603</v>
      </c>
      <c r="E58">
        <f t="shared" si="2"/>
        <v>59.999998378931807</v>
      </c>
      <c r="F58">
        <f t="shared" si="3"/>
        <v>49.999996379614416</v>
      </c>
      <c r="G58">
        <f t="shared" si="4"/>
        <v>88.906659590433705</v>
      </c>
      <c r="H58" s="3">
        <f t="shared" si="5"/>
        <v>49.999996379614416</v>
      </c>
      <c r="J58" s="2">
        <f t="shared" si="6"/>
        <v>227.63</v>
      </c>
      <c r="K58" s="2">
        <f t="shared" si="7"/>
        <v>49.999996379614416</v>
      </c>
    </row>
    <row r="59" spans="1:11" x14ac:dyDescent="0.25">
      <c r="A59" s="1">
        <v>234.57</v>
      </c>
      <c r="B59" s="4">
        <v>2.0240000000000001E-7</v>
      </c>
      <c r="C59">
        <f t="shared" si="8"/>
        <v>2.3694968000000002E-6</v>
      </c>
      <c r="D59">
        <f t="shared" si="1"/>
        <v>124.999933851582</v>
      </c>
      <c r="E59">
        <f t="shared" si="2"/>
        <v>59.999988152520679</v>
      </c>
      <c r="F59">
        <f t="shared" si="3"/>
        <v>49.999973540632801</v>
      </c>
      <c r="G59">
        <f t="shared" si="4"/>
        <v>91.617236680692201</v>
      </c>
      <c r="H59" s="3">
        <f t="shared" si="5"/>
        <v>49.999973540632801</v>
      </c>
      <c r="J59" s="2">
        <f t="shared" si="6"/>
        <v>234.57</v>
      </c>
      <c r="K59" s="2">
        <f t="shared" si="7"/>
        <v>49.999973540632801</v>
      </c>
    </row>
    <row r="60" spans="1:11" x14ac:dyDescent="0.25">
      <c r="A60" s="1">
        <v>243.88</v>
      </c>
      <c r="B60" s="4">
        <v>3.0955000000000002E-7</v>
      </c>
      <c r="C60">
        <f t="shared" si="8"/>
        <v>3.6239018500000003E-6</v>
      </c>
      <c r="D60">
        <f t="shared" si="1"/>
        <v>124.99989883282028</v>
      </c>
      <c r="E60">
        <f t="shared" si="2"/>
        <v>59.9999818805017</v>
      </c>
      <c r="F60">
        <f t="shared" si="3"/>
        <v>49.999959533128113</v>
      </c>
      <c r="G60">
        <f t="shared" si="4"/>
        <v>95.253482312433292</v>
      </c>
      <c r="H60" s="3">
        <f t="shared" si="5"/>
        <v>49.999959533128113</v>
      </c>
      <c r="J60" s="2">
        <f t="shared" si="6"/>
        <v>243.88</v>
      </c>
      <c r="K60" s="2">
        <f t="shared" si="7"/>
        <v>49.999959533128113</v>
      </c>
    </row>
    <row r="61" spans="1:11" x14ac:dyDescent="0.25">
      <c r="A61" s="1">
        <v>244.11</v>
      </c>
      <c r="B61" s="4">
        <v>5.3264999999999999E-5</v>
      </c>
      <c r="C61">
        <f t="shared" si="8"/>
        <v>6.2357335499999998E-4</v>
      </c>
      <c r="D61">
        <f t="shared" si="1"/>
        <v>124.98259428646762</v>
      </c>
      <c r="E61">
        <f t="shared" si="2"/>
        <v>59.99688245722777</v>
      </c>
      <c r="F61">
        <f t="shared" si="3"/>
        <v>49.993037714587047</v>
      </c>
      <c r="G61">
        <f t="shared" si="4"/>
        <v>95.338389454532717</v>
      </c>
      <c r="H61" s="3">
        <f t="shared" si="5"/>
        <v>49.993037714587047</v>
      </c>
      <c r="J61" s="2">
        <f t="shared" si="6"/>
        <v>244.11</v>
      </c>
      <c r="K61" s="2">
        <f t="shared" si="7"/>
        <v>49.993037714587047</v>
      </c>
    </row>
    <row r="62" spans="1:11" x14ac:dyDescent="0.25">
      <c r="B62" s="5"/>
    </row>
    <row r="63" spans="1:11" x14ac:dyDescent="0.25">
      <c r="B63" s="5"/>
    </row>
    <row r="64" spans="1:11" x14ac:dyDescent="0.25">
      <c r="B64" s="5"/>
    </row>
    <row r="65" spans="2:2" x14ac:dyDescent="0.25">
      <c r="B65" s="5"/>
    </row>
    <row r="66" spans="2:2" x14ac:dyDescent="0.25">
      <c r="B66" s="5"/>
    </row>
    <row r="67" spans="2:2" x14ac:dyDescent="0.25">
      <c r="B67" s="5"/>
    </row>
    <row r="68" spans="2:2" x14ac:dyDescent="0.25">
      <c r="B68" s="5"/>
    </row>
    <row r="69" spans="2:2" x14ac:dyDescent="0.25">
      <c r="B69" s="5"/>
    </row>
    <row r="70" spans="2:2" x14ac:dyDescent="0.25">
      <c r="B70" s="5"/>
    </row>
    <row r="71" spans="2:2" x14ac:dyDescent="0.25">
      <c r="B71" s="5"/>
    </row>
    <row r="72" spans="2:2" x14ac:dyDescent="0.25">
      <c r="B72" s="5"/>
    </row>
    <row r="73" spans="2:2" x14ac:dyDescent="0.25">
      <c r="B73" s="5"/>
    </row>
    <row r="74" spans="2:2" x14ac:dyDescent="0.25">
      <c r="B74" s="5"/>
    </row>
  </sheetData>
  <conditionalFormatting sqref="M14">
    <cfRule type="cellIs" dxfId="1" priority="1" operator="greaterThan">
      <formula>0.9</formula>
    </cfRule>
    <cfRule type="cellIs" dxfId="0" priority="2" operator="lessThan">
      <formula>0.8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Bentley</dc:creator>
  <cp:lastModifiedBy>Shaun Bentley</cp:lastModifiedBy>
  <dcterms:created xsi:type="dcterms:W3CDTF">2020-02-27T23:32:56Z</dcterms:created>
  <dcterms:modified xsi:type="dcterms:W3CDTF">2020-03-02T21:24:59Z</dcterms:modified>
</cp:coreProperties>
</file>